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про виконання бюджету\Звіт за І-ше півріччя 2021 р.(виконком)\"/>
    </mc:Choice>
  </mc:AlternateContent>
  <bookViews>
    <workbookView xWindow="120" yWindow="75" windowWidth="20730" windowHeight="11760"/>
  </bookViews>
  <sheets>
    <sheet name="видатки" sheetId="6" r:id="rId1"/>
  </sheets>
  <calcPr calcId="162913"/>
</workbook>
</file>

<file path=xl/calcChain.xml><?xml version="1.0" encoding="utf-8"?>
<calcChain xmlns="http://schemas.openxmlformats.org/spreadsheetml/2006/main">
  <c r="C42" i="6" l="1"/>
  <c r="D43" i="6" l="1"/>
  <c r="C43" i="6"/>
  <c r="C50" i="6" s="1"/>
  <c r="E49" i="6"/>
  <c r="E47" i="6"/>
  <c r="E46" i="6"/>
  <c r="E45" i="6"/>
  <c r="E44" i="6"/>
  <c r="B44" i="6"/>
  <c r="E38" i="6"/>
  <c r="D36" i="6"/>
  <c r="E30" i="6"/>
  <c r="E26" i="6"/>
  <c r="B21" i="6"/>
  <c r="E13" i="6"/>
  <c r="E9" i="6"/>
  <c r="E8" i="6"/>
  <c r="B7" i="6"/>
  <c r="E43" i="6" l="1"/>
  <c r="E21" i="6"/>
  <c r="B42" i="6"/>
  <c r="E10" i="6"/>
  <c r="E7" i="6"/>
  <c r="E36" i="6"/>
  <c r="D42" i="6"/>
  <c r="D50" i="6" s="1"/>
  <c r="E14" i="6"/>
  <c r="E17" i="6"/>
  <c r="C48" i="6" l="1"/>
  <c r="B43" i="6"/>
  <c r="D48" i="6"/>
  <c r="E42" i="6"/>
  <c r="E50" i="6" s="1"/>
  <c r="B50" i="6" l="1"/>
  <c r="E48" i="6"/>
</calcChain>
</file>

<file path=xl/comments1.xml><?xml version="1.0" encoding="utf-8"?>
<comments xmlns="http://schemas.openxmlformats.org/spreadsheetml/2006/main">
  <authors>
    <author>ROMAN</author>
  </authors>
  <commentList>
    <comment ref="B43" authorId="0" shapeId="0">
      <text>
        <r>
          <rPr>
            <b/>
            <sz val="8"/>
            <color indexed="81"/>
            <rFont val="Tahoma"/>
            <family val="2"/>
            <charset val="204"/>
          </rPr>
          <t>ROMAN: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код звіту 900202+250306= код паспорта 900202</t>
        </r>
      </text>
    </comment>
  </commentList>
</comments>
</file>

<file path=xl/sharedStrings.xml><?xml version="1.0" encoding="utf-8"?>
<sst xmlns="http://schemas.openxmlformats.org/spreadsheetml/2006/main" count="51" uniqueCount="50">
  <si>
    <t>Загальний фонд</t>
  </si>
  <si>
    <t>Всього</t>
  </si>
  <si>
    <t>Спеціальний фонд</t>
  </si>
  <si>
    <t>Надання дошкільної освіти</t>
  </si>
  <si>
    <t>Соціальний захист та соціальне забезпечення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</si>
  <si>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</si>
  <si>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</si>
  <si>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</si>
  <si>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</si>
  <si>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</si>
  <si>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Інші заходи в галузі культури і мистецтва</t>
  </si>
  <si>
    <t>Житлово-комунальне господарство</t>
  </si>
  <si>
    <t>Організація благоустрою населених пунктів</t>
  </si>
  <si>
    <t>Економічна діяльність</t>
  </si>
  <si>
    <t>Інша діяльність</t>
  </si>
  <si>
    <t>Інша діяльність у сфері екології та охорони природних ресурсів</t>
  </si>
  <si>
    <t>Фінансова підтримка засобів масової інформації</t>
  </si>
  <si>
    <t>Резервний фонд</t>
  </si>
  <si>
    <t>Інші субвенції з місцевого бюджету</t>
  </si>
  <si>
    <t>Найменування видатків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</si>
  <si>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</si>
  <si>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Охорона здоров"я</t>
  </si>
  <si>
    <t xml:space="preserve">Інші заходи у сфері соціального захисту і 
соціального забезпечення
</t>
  </si>
  <si>
    <t>Культура і мистецтво</t>
  </si>
  <si>
    <t xml:space="preserve">Забезпечення діяльності палаців і будинків культури, клубів, центрів дозвілля та інших клубних закладів </t>
  </si>
  <si>
    <t>Фізична культура і спорт</t>
  </si>
  <si>
    <t>Забезпечення функціонування підприємств, установ та організацій, що виробляють, виконують та надають житлово-комунальні послуги</t>
  </si>
  <si>
    <t>Уртимання об'єктів соціальної сфери підприємств, що передаються до комунальної власності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</si>
  <si>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</si>
  <si>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Природоохоронні заходи за рахунок цільових фондів
</t>
  </si>
  <si>
    <t>Разом видатків без урахування міжбюджетних трансфертів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</si>
  <si>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</si>
  <si>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 xml:space="preserve">Субвенція з місцевого бюджету на здійснення переданих видатків у сфері охорони здоров’я за рахунок коштів медичної субвенції
</t>
  </si>
  <si>
    <t>Усього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</si>
  <si>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</si>
  <si>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Всьго видатків</t>
  </si>
  <si>
    <t>Усього трансфертів</t>
  </si>
  <si>
    <t>Здійснення заході із землеустрою</t>
  </si>
  <si>
    <t>Забезпечення діяльності місцевої пожежної охорони</t>
  </si>
  <si>
    <t>тис.грн.</t>
  </si>
  <si>
    <t>Інші заходи, повязані з економічною діяльністю</t>
  </si>
  <si>
    <t>Субвенція з місцевого бюджету державному бюджету на виконання програм соціально-економічного розвитку регіонів</t>
  </si>
  <si>
    <t>Начальник фінансового відділу</t>
  </si>
  <si>
    <t>Наталія КІЦАК</t>
  </si>
  <si>
    <t>(станом на 01.07.2021 року)</t>
  </si>
  <si>
    <t>Транспорт та транспортна інфрастуктура, дорожнє господарство</t>
  </si>
  <si>
    <t>Реалізація інших заходів щодо соціально-економічного розвитку територій</t>
  </si>
  <si>
    <t>Дані про виконання видаткової частини міського бюджету                                  за І-ше півріччя 2021 року</t>
  </si>
  <si>
    <t>виконано за І-ше півріччя 2021 року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</si>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</sst>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5" fontId="4" fillId="0" borderId="1" xfId="1" applyNumberFormat="1" applyFont="1" applyFill="1" applyBorder="1" applyProtection="1"/>
    <xf numFmtId="165" fontId="3" fillId="0" borderId="1" xfId="0" applyNumberFormat="1" applyFont="1" applyFill="1" applyBorder="1" applyAlignment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1" applyNumberFormat="1" applyFont="1" applyFill="1" applyBorder="1" applyProtection="1"/>
    <xf numFmtId="165" fontId="3" fillId="0" borderId="1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Protection="1"/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 applyProtection="1"/>
    <xf numFmtId="165" fontId="11" fillId="0" borderId="1" xfId="1" applyNumberFormat="1" applyFont="1" applyFill="1" applyBorder="1" applyProtection="1">
      <protection locked="0"/>
    </xf>
    <xf numFmtId="165" fontId="11" fillId="0" borderId="1" xfId="1" applyNumberFormat="1" applyFont="1" applyFill="1" applyBorder="1" applyProtection="1"/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2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right"/>
    </xf>
    <xf numFmtId="0" fontId="12" fillId="0" borderId="0" xfId="0" applyFont="1"/>
    <xf numFmtId="0" fontId="2" fillId="0" borderId="1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Звичайни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5"/>
  <sheetViews>
    <sheetView tabSelected="1" view="pageBreakPreview" topLeftCell="A13" zoomScaleSheetLayoutView="100" workbookViewId="0">
      <selection activeCell="D35" sqref="D35"/>
    </sheetView>
  </sheetViews>
  <sheetFormatPr defaultRowHeight="12.75" x14ac:dyDescent="0.2"/>
  <cols>
    <col min="1" max="1" width="57.7109375" customWidth="1"/>
    <col min="2" max="2" width="0.28515625" hidden="1" customWidth="1"/>
    <col min="3" max="3" width="12.7109375" customWidth="1"/>
    <col min="4" max="4" width="13.28515625" customWidth="1"/>
    <col min="5" max="5" width="14.7109375" customWidth="1"/>
  </cols>
  <sheetData>
    <row r="1" spans="1:7" x14ac:dyDescent="0.2">
      <c r="D1" s="37" t="s">
        <v>49</v>
      </c>
      <c r="E1" s="37"/>
    </row>
    <row r="2" spans="1:7" ht="43.5" customHeight="1" x14ac:dyDescent="0.3">
      <c r="A2" s="35" t="s">
        <v>47</v>
      </c>
      <c r="B2" s="35"/>
      <c r="C2" s="35"/>
      <c r="D2" s="35"/>
      <c r="E2" s="35"/>
    </row>
    <row r="3" spans="1:7" ht="15.75" customHeight="1" x14ac:dyDescent="0.2">
      <c r="A3" s="36" t="s">
        <v>44</v>
      </c>
      <c r="B3" s="36"/>
      <c r="C3" s="36"/>
      <c r="D3" s="36"/>
      <c r="E3" s="36"/>
    </row>
    <row r="4" spans="1:7" x14ac:dyDescent="0.2">
      <c r="A4" s="4"/>
      <c r="B4" s="4"/>
      <c r="C4" s="4"/>
      <c r="D4" s="4"/>
      <c r="E4" s="32" t="s">
        <v>39</v>
      </c>
    </row>
    <row r="5" spans="1:7" ht="20.25" customHeight="1" x14ac:dyDescent="0.2">
      <c r="A5" s="34" t="s">
        <v>19</v>
      </c>
      <c r="B5" s="5" t="s">
        <v>0</v>
      </c>
      <c r="C5" s="34" t="s">
        <v>48</v>
      </c>
      <c r="D5" s="34"/>
      <c r="E5" s="34"/>
    </row>
    <row r="6" spans="1:7" ht="33.75" customHeight="1" x14ac:dyDescent="0.2">
      <c r="A6" s="34"/>
      <c r="B6" s="6"/>
      <c r="C6" s="3" t="s">
        <v>0</v>
      </c>
      <c r="D6" s="7" t="s">
        <v>2</v>
      </c>
      <c r="E6" s="8" t="s">
        <v>1</v>
      </c>
    </row>
    <row r="7" spans="1:7" x14ac:dyDescent="0.2">
      <c r="A7" s="20" t="s">
        <v>5</v>
      </c>
      <c r="B7" s="9">
        <f>B9</f>
        <v>24871.4</v>
      </c>
      <c r="C7" s="26">
        <v>9917.7000000000007</v>
      </c>
      <c r="D7" s="26">
        <v>339.1</v>
      </c>
      <c r="E7" s="26">
        <f>C7+D7</f>
        <v>10256.800000000001</v>
      </c>
      <c r="G7" s="31"/>
    </row>
    <row r="8" spans="1:7" ht="38.25" hidden="1" x14ac:dyDescent="0.2">
      <c r="A8" s="19" t="s">
        <v>6</v>
      </c>
      <c r="B8" s="9"/>
      <c r="C8" s="27">
        <v>10345.16</v>
      </c>
      <c r="D8" s="27">
        <v>110.407</v>
      </c>
      <c r="E8" s="27">
        <f>C8+D8</f>
        <v>10455.566999999999</v>
      </c>
    </row>
    <row r="9" spans="1:7" hidden="1" x14ac:dyDescent="0.2">
      <c r="A9" s="19" t="s">
        <v>7</v>
      </c>
      <c r="B9" s="1">
        <v>24871.4</v>
      </c>
      <c r="C9" s="27">
        <v>134.048</v>
      </c>
      <c r="D9" s="27"/>
      <c r="E9" s="27">
        <f>C9+D9</f>
        <v>134.048</v>
      </c>
    </row>
    <row r="10" spans="1:7" x14ac:dyDescent="0.2">
      <c r="A10" s="20" t="s">
        <v>8</v>
      </c>
      <c r="B10" s="9">
        <v>185808</v>
      </c>
      <c r="C10" s="26">
        <v>83612.7</v>
      </c>
      <c r="D10" s="26">
        <v>588.70000000000005</v>
      </c>
      <c r="E10" s="26">
        <f>C10+D10</f>
        <v>84201.4</v>
      </c>
      <c r="G10" s="31"/>
    </row>
    <row r="11" spans="1:7" hidden="1" x14ac:dyDescent="0.2">
      <c r="A11" s="21" t="s">
        <v>3</v>
      </c>
      <c r="B11" s="10"/>
      <c r="C11" s="28">
        <v>8510.85</v>
      </c>
      <c r="D11" s="28">
        <v>803.39700000000005</v>
      </c>
      <c r="E11" s="28"/>
    </row>
    <row r="12" spans="1:7" ht="38.25" hidden="1" x14ac:dyDescent="0.2">
      <c r="A12" s="21" t="s">
        <v>20</v>
      </c>
      <c r="B12" s="10"/>
      <c r="C12" s="28">
        <v>54662.59</v>
      </c>
      <c r="D12" s="28">
        <v>2424.5839999999998</v>
      </c>
      <c r="E12" s="28"/>
    </row>
    <row r="13" spans="1:7" x14ac:dyDescent="0.2">
      <c r="A13" s="22" t="s">
        <v>21</v>
      </c>
      <c r="B13" s="9">
        <v>121347.2</v>
      </c>
      <c r="C13" s="26">
        <v>3770</v>
      </c>
      <c r="D13" s="26"/>
      <c r="E13" s="26">
        <f>C13+D13</f>
        <v>3770</v>
      </c>
      <c r="G13" s="31"/>
    </row>
    <row r="14" spans="1:7" x14ac:dyDescent="0.2">
      <c r="A14" s="23" t="s">
        <v>4</v>
      </c>
      <c r="B14" s="9">
        <v>121643</v>
      </c>
      <c r="C14" s="26">
        <v>436.2</v>
      </c>
      <c r="D14" s="26"/>
      <c r="E14" s="26">
        <f>C14+D14</f>
        <v>436.2</v>
      </c>
      <c r="G14" s="31"/>
    </row>
    <row r="15" spans="1:7" ht="38.25" hidden="1" x14ac:dyDescent="0.2">
      <c r="A15" s="24" t="s">
        <v>9</v>
      </c>
      <c r="B15" s="10"/>
      <c r="C15" s="28">
        <v>47.7</v>
      </c>
      <c r="D15" s="28"/>
      <c r="E15" s="28"/>
    </row>
    <row r="16" spans="1:7" ht="27" hidden="1" customHeight="1" x14ac:dyDescent="0.2">
      <c r="A16" s="24" t="s">
        <v>22</v>
      </c>
      <c r="B16" s="10"/>
      <c r="C16" s="28">
        <v>319.87</v>
      </c>
      <c r="D16" s="28"/>
      <c r="E16" s="28"/>
    </row>
    <row r="17" spans="1:7" x14ac:dyDescent="0.2">
      <c r="A17" s="23" t="s">
        <v>23</v>
      </c>
      <c r="B17" s="9">
        <v>17542.8</v>
      </c>
      <c r="C17" s="26">
        <v>3089.5</v>
      </c>
      <c r="D17" s="26"/>
      <c r="E17" s="26">
        <f>C17+D17</f>
        <v>3089.5</v>
      </c>
      <c r="G17" s="31"/>
    </row>
    <row r="18" spans="1:7" ht="25.5" hidden="1" x14ac:dyDescent="0.2">
      <c r="A18" s="24" t="s">
        <v>24</v>
      </c>
      <c r="B18" s="10"/>
      <c r="C18" s="28">
        <v>617.89800000000002</v>
      </c>
      <c r="D18" s="28">
        <v>40.81</v>
      </c>
      <c r="E18" s="28"/>
    </row>
    <row r="19" spans="1:7" hidden="1" x14ac:dyDescent="0.2">
      <c r="A19" s="24" t="s">
        <v>10</v>
      </c>
      <c r="B19" s="10"/>
      <c r="C19" s="28">
        <v>43.005000000000003</v>
      </c>
      <c r="D19" s="28"/>
      <c r="E19" s="28"/>
    </row>
    <row r="20" spans="1:7" x14ac:dyDescent="0.2">
      <c r="A20" s="23" t="s">
        <v>25</v>
      </c>
      <c r="B20" s="9"/>
      <c r="C20" s="26">
        <v>1563.5</v>
      </c>
      <c r="D20" s="26"/>
      <c r="E20" s="26">
        <v>1563.5</v>
      </c>
      <c r="G20" s="31"/>
    </row>
    <row r="21" spans="1:7" ht="14.25" customHeight="1" x14ac:dyDescent="0.2">
      <c r="A21" s="23" t="s">
        <v>11</v>
      </c>
      <c r="B21" s="9" t="e">
        <f>SUM(#REF!)</f>
        <v>#REF!</v>
      </c>
      <c r="C21" s="26">
        <v>4397</v>
      </c>
      <c r="D21" s="26">
        <v>30</v>
      </c>
      <c r="E21" s="26">
        <f>C21+D21</f>
        <v>4427</v>
      </c>
      <c r="G21" s="31"/>
    </row>
    <row r="22" spans="1:7" ht="25.5" hidden="1" x14ac:dyDescent="0.2">
      <c r="A22" s="24" t="s">
        <v>26</v>
      </c>
      <c r="B22" s="10"/>
      <c r="C22" s="28">
        <v>3361.605</v>
      </c>
      <c r="D22" s="28"/>
      <c r="E22" s="28"/>
    </row>
    <row r="23" spans="1:7" hidden="1" x14ac:dyDescent="0.2">
      <c r="A23" s="24" t="s">
        <v>12</v>
      </c>
      <c r="B23" s="10"/>
      <c r="C23" s="28">
        <v>1812.8209999999999</v>
      </c>
      <c r="D23" s="28">
        <v>1910.403</v>
      </c>
      <c r="E23" s="28"/>
    </row>
    <row r="24" spans="1:7" ht="25.5" hidden="1" x14ac:dyDescent="0.2">
      <c r="A24" s="24" t="s">
        <v>27</v>
      </c>
      <c r="B24" s="10"/>
      <c r="C24" s="28">
        <v>0</v>
      </c>
      <c r="D24" s="28"/>
      <c r="E24" s="28"/>
    </row>
    <row r="25" spans="1:7" ht="63.75" hidden="1" x14ac:dyDescent="0.2">
      <c r="A25" s="24" t="s">
        <v>28</v>
      </c>
      <c r="B25" s="10"/>
      <c r="C25" s="28">
        <v>90.9</v>
      </c>
      <c r="D25" s="28"/>
      <c r="E25" s="28"/>
    </row>
    <row r="26" spans="1:7" x14ac:dyDescent="0.2">
      <c r="A26" s="23" t="s">
        <v>13</v>
      </c>
      <c r="B26" s="9"/>
      <c r="C26" s="26">
        <v>187.1</v>
      </c>
      <c r="D26" s="26">
        <v>301.3</v>
      </c>
      <c r="E26" s="26">
        <f>C26+D26</f>
        <v>488.4</v>
      </c>
      <c r="G26" s="31"/>
    </row>
    <row r="27" spans="1:7" ht="25.5" x14ac:dyDescent="0.2">
      <c r="A27" s="24" t="s">
        <v>46</v>
      </c>
      <c r="B27" s="10"/>
      <c r="C27" s="28"/>
      <c r="D27" s="28">
        <v>301.3</v>
      </c>
      <c r="E27" s="28"/>
    </row>
    <row r="28" spans="1:7" ht="15.75" hidden="1" customHeight="1" x14ac:dyDescent="0.2">
      <c r="A28" s="24"/>
      <c r="B28" s="10"/>
      <c r="C28" s="28"/>
      <c r="D28" s="28"/>
      <c r="E28" s="28"/>
    </row>
    <row r="29" spans="1:7" ht="12" hidden="1" customHeight="1" x14ac:dyDescent="0.2">
      <c r="A29" s="24"/>
      <c r="B29" s="10"/>
      <c r="C29" s="28"/>
      <c r="D29" s="28"/>
      <c r="E29" s="28"/>
    </row>
    <row r="30" spans="1:7" hidden="1" x14ac:dyDescent="0.2">
      <c r="A30" s="24"/>
      <c r="B30" s="1"/>
      <c r="C30" s="28"/>
      <c r="D30" s="28"/>
      <c r="E30" s="28">
        <f>C30+D30</f>
        <v>0</v>
      </c>
    </row>
    <row r="31" spans="1:7" x14ac:dyDescent="0.2">
      <c r="A31" s="24" t="s">
        <v>37</v>
      </c>
      <c r="B31" s="1"/>
      <c r="C31" s="28">
        <v>25.5</v>
      </c>
      <c r="D31" s="28"/>
      <c r="E31" s="28"/>
    </row>
    <row r="32" spans="1:7" ht="13.5" customHeight="1" x14ac:dyDescent="0.2">
      <c r="A32" s="24" t="s">
        <v>45</v>
      </c>
      <c r="B32" s="1"/>
      <c r="C32" s="28">
        <v>133</v>
      </c>
      <c r="D32" s="28"/>
      <c r="E32" s="28"/>
    </row>
    <row r="33" spans="1:7" ht="16.5" hidden="1" customHeight="1" x14ac:dyDescent="0.2">
      <c r="A33" s="24"/>
      <c r="B33" s="1"/>
      <c r="C33" s="28"/>
      <c r="D33" s="28"/>
      <c r="E33" s="28"/>
    </row>
    <row r="34" spans="1:7" ht="12" hidden="1" customHeight="1" x14ac:dyDescent="0.2">
      <c r="A34" s="24"/>
      <c r="B34" s="1"/>
      <c r="C34" s="28"/>
      <c r="D34" s="28"/>
      <c r="E34" s="28"/>
    </row>
    <row r="35" spans="1:7" ht="12.75" customHeight="1" x14ac:dyDescent="0.2">
      <c r="A35" s="24" t="s">
        <v>40</v>
      </c>
      <c r="B35" s="1"/>
      <c r="C35" s="28">
        <v>28.6</v>
      </c>
      <c r="D35" s="28"/>
      <c r="E35" s="28"/>
    </row>
    <row r="36" spans="1:7" x14ac:dyDescent="0.2">
      <c r="A36" s="23" t="s">
        <v>14</v>
      </c>
      <c r="B36" s="1"/>
      <c r="C36" s="26">
        <v>261.60000000000002</v>
      </c>
      <c r="D36" s="26">
        <f>D37+D39</f>
        <v>81.492000000000004</v>
      </c>
      <c r="E36" s="26">
        <f>C36+D36</f>
        <v>343.09200000000004</v>
      </c>
      <c r="G36" s="31"/>
    </row>
    <row r="37" spans="1:7" ht="15.75" customHeight="1" x14ac:dyDescent="0.2">
      <c r="A37" s="24" t="s">
        <v>38</v>
      </c>
      <c r="B37" s="1"/>
      <c r="C37" s="28">
        <v>215.3</v>
      </c>
      <c r="D37" s="28">
        <v>81.492000000000004</v>
      </c>
      <c r="E37" s="28"/>
    </row>
    <row r="38" spans="1:7" hidden="1" x14ac:dyDescent="0.2">
      <c r="A38" s="24" t="s">
        <v>15</v>
      </c>
      <c r="B38" s="10"/>
      <c r="C38" s="28"/>
      <c r="D38" s="28"/>
      <c r="E38" s="28">
        <f>C38+D38</f>
        <v>0</v>
      </c>
    </row>
    <row r="39" spans="1:7" ht="14.25" hidden="1" customHeight="1" x14ac:dyDescent="0.2">
      <c r="A39" s="24" t="s">
        <v>29</v>
      </c>
      <c r="B39" s="10"/>
      <c r="C39" s="28"/>
      <c r="D39" s="28"/>
      <c r="E39" s="28"/>
    </row>
    <row r="40" spans="1:7" x14ac:dyDescent="0.2">
      <c r="A40" s="24" t="s">
        <v>16</v>
      </c>
      <c r="B40" s="10"/>
      <c r="C40" s="28">
        <v>46.3</v>
      </c>
      <c r="D40" s="28"/>
      <c r="E40" s="28"/>
    </row>
    <row r="41" spans="1:7" hidden="1" x14ac:dyDescent="0.2">
      <c r="A41" s="24" t="s">
        <v>17</v>
      </c>
      <c r="B41" s="10"/>
      <c r="C41" s="28">
        <v>0</v>
      </c>
      <c r="D41" s="28"/>
      <c r="E41" s="28"/>
    </row>
    <row r="42" spans="1:7" x14ac:dyDescent="0.2">
      <c r="A42" s="25" t="s">
        <v>30</v>
      </c>
      <c r="B42" s="12" t="e">
        <f>B7+#REF!+B10+B13+B14+#REF!+B17+#REF!+#REF!+B21+#REF!+#REF!+#REF!+#REF!+#REF!+#REF!+#REF!</f>
        <v>#REF!</v>
      </c>
      <c r="C42" s="13">
        <f>C36+C26+C21+C17+C14+C10+C7+C20+C13</f>
        <v>107235.29999999999</v>
      </c>
      <c r="D42" s="13">
        <f>D36+D26+D21+D20+D17+D10+D7</f>
        <v>1340.5920000000001</v>
      </c>
      <c r="E42" s="13">
        <f>C42+D42</f>
        <v>108575.89199999999</v>
      </c>
    </row>
    <row r="43" spans="1:7" x14ac:dyDescent="0.2">
      <c r="A43" s="25" t="s">
        <v>36</v>
      </c>
      <c r="B43" s="12" t="e">
        <f>B42+#REF!</f>
        <v>#REF!</v>
      </c>
      <c r="C43" s="13">
        <f>C44+C45+C46+C47</f>
        <v>1678</v>
      </c>
      <c r="D43" s="13">
        <f t="shared" ref="D43:E43" si="0">D44+D45+D46+D47</f>
        <v>0</v>
      </c>
      <c r="E43" s="13">
        <f t="shared" si="0"/>
        <v>1678</v>
      </c>
    </row>
    <row r="44" spans="1:7" ht="51.75" hidden="1" customHeight="1" x14ac:dyDescent="0.2">
      <c r="A44" s="14" t="s">
        <v>31</v>
      </c>
      <c r="B44" s="15" t="e">
        <f>#REF!-#REF!</f>
        <v>#REF!</v>
      </c>
      <c r="C44" s="27"/>
      <c r="D44" s="27"/>
      <c r="E44" s="27">
        <f t="shared" ref="E44:E49" si="1">C44+D44</f>
        <v>0</v>
      </c>
    </row>
    <row r="45" spans="1:7" ht="24.75" hidden="1" customHeight="1" x14ac:dyDescent="0.2">
      <c r="A45" s="14" t="s">
        <v>32</v>
      </c>
      <c r="B45" s="16"/>
      <c r="C45" s="27"/>
      <c r="D45" s="27"/>
      <c r="E45" s="27">
        <f t="shared" si="1"/>
        <v>0</v>
      </c>
    </row>
    <row r="46" spans="1:7" ht="13.5" customHeight="1" x14ac:dyDescent="0.2">
      <c r="A46" s="19" t="s">
        <v>18</v>
      </c>
      <c r="B46" s="17"/>
      <c r="C46" s="27">
        <v>678</v>
      </c>
      <c r="D46" s="27"/>
      <c r="E46" s="27">
        <f t="shared" si="1"/>
        <v>678</v>
      </c>
    </row>
    <row r="47" spans="1:7" ht="23.25" customHeight="1" x14ac:dyDescent="0.2">
      <c r="A47" s="19" t="s">
        <v>41</v>
      </c>
      <c r="B47" s="17"/>
      <c r="C47" s="27">
        <v>1000</v>
      </c>
      <c r="D47" s="27"/>
      <c r="E47" s="27">
        <f t="shared" si="1"/>
        <v>1000</v>
      </c>
    </row>
    <row r="48" spans="1:7" ht="11.25" hidden="1" customHeight="1" x14ac:dyDescent="0.2">
      <c r="A48" s="11" t="s">
        <v>33</v>
      </c>
      <c r="B48" s="12"/>
      <c r="C48" s="29">
        <f>SUM(C42+C44+C45+C46+C47)</f>
        <v>108913.29999999999</v>
      </c>
      <c r="D48" s="29">
        <f>SUM(D42)</f>
        <v>1340.5920000000001</v>
      </c>
      <c r="E48" s="29">
        <f t="shared" si="1"/>
        <v>110253.89199999999</v>
      </c>
    </row>
    <row r="49" spans="1:5" ht="17.25" hidden="1" customHeight="1" x14ac:dyDescent="0.2">
      <c r="A49" s="14" t="s">
        <v>34</v>
      </c>
      <c r="B49" s="2"/>
      <c r="C49" s="30">
        <v>0</v>
      </c>
      <c r="D49" s="30"/>
      <c r="E49" s="30">
        <f t="shared" si="1"/>
        <v>0</v>
      </c>
    </row>
    <row r="50" spans="1:5" x14ac:dyDescent="0.2">
      <c r="A50" s="25" t="s">
        <v>35</v>
      </c>
      <c r="B50" s="18" t="e">
        <f>B43+#REF!+#REF!+#REF!</f>
        <v>#REF!</v>
      </c>
      <c r="C50" s="13">
        <f>C42+C43</f>
        <v>108913.29999999999</v>
      </c>
      <c r="D50" s="13">
        <f t="shared" ref="D50:E50" si="2">D42+D43</f>
        <v>1340.5920000000001</v>
      </c>
      <c r="E50" s="13">
        <f t="shared" si="2"/>
        <v>110253.89199999999</v>
      </c>
    </row>
    <row r="52" spans="1:5" x14ac:dyDescent="0.2">
      <c r="C52" s="31"/>
    </row>
    <row r="53" spans="1:5" x14ac:dyDescent="0.2">
      <c r="A53" s="33" t="s">
        <v>42</v>
      </c>
      <c r="B53" s="33"/>
      <c r="C53" s="33"/>
      <c r="D53" s="33" t="s">
        <v>43</v>
      </c>
    </row>
    <row r="55" spans="1:5" x14ac:dyDescent="0.2">
      <c r="D55" s="31"/>
    </row>
  </sheetData>
  <mergeCells count="5">
    <mergeCell ref="C5:E5"/>
    <mergeCell ref="A2:E2"/>
    <mergeCell ref="A3:E3"/>
    <mergeCell ref="A5:A6"/>
    <mergeCell ref="D1:E1"/>
  </mergeCell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2021-07-13T11:29:03Z</cp:lastPrinted>
  <dcterms:created xsi:type="dcterms:W3CDTF">2019-02-25T11:46:33Z</dcterms:created>
  <dcterms:modified xsi:type="dcterms:W3CDTF">2021-07-26T06:05:05Z</dcterms:modified>
</cp:coreProperties>
</file>